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60" yWindow="60" windowWidth="19095" windowHeight="10500" activeTab="1"/>
  </bookViews>
  <sheets>
    <sheet name="Factory Defaults" sheetId="4" r:id="rId1"/>
    <sheet name="Hex2bin - Bin2hex" sheetId="5" r:id="rId2"/>
    <sheet name="Readback" sheetId="2" r:id="rId3"/>
  </sheets>
  <calcPr calcId="124519"/>
</workbook>
</file>

<file path=xl/calcChain.xml><?xml version="1.0" encoding="utf-8"?>
<calcChain xmlns="http://schemas.openxmlformats.org/spreadsheetml/2006/main">
  <c r="AA30" i="5"/>
  <c r="AA28"/>
  <c r="AA26"/>
  <c r="AA24"/>
  <c r="AA22"/>
  <c r="AA20"/>
  <c r="AA18"/>
  <c r="AA16"/>
  <c r="AA14"/>
  <c r="AA12"/>
  <c r="AA10"/>
  <c r="AA8"/>
  <c r="AA6"/>
  <c r="AA4"/>
  <c r="AA2"/>
  <c r="T30"/>
  <c r="T28"/>
  <c r="V28" s="1"/>
  <c r="T26"/>
  <c r="T24"/>
  <c r="T22"/>
  <c r="T20"/>
  <c r="V20" s="1"/>
  <c r="T18"/>
  <c r="T16"/>
  <c r="T14"/>
  <c r="T12"/>
  <c r="V12" s="1"/>
  <c r="T10"/>
  <c r="T8"/>
  <c r="T6"/>
  <c r="T4"/>
  <c r="V4" s="1"/>
  <c r="T2"/>
  <c r="V2" s="1"/>
  <c r="V30"/>
  <c r="V26"/>
  <c r="V24"/>
  <c r="V22"/>
  <c r="V18"/>
  <c r="V16"/>
  <c r="V14"/>
  <c r="V10"/>
  <c r="V8"/>
  <c r="V6"/>
  <c r="E8" i="2"/>
  <c r="E7"/>
  <c r="E6"/>
  <c r="E5"/>
  <c r="E2"/>
  <c r="E3" l="1"/>
  <c r="E4"/>
</calcChain>
</file>

<file path=xl/comments1.xml><?xml version="1.0" encoding="utf-8"?>
<comments xmlns="http://schemas.openxmlformats.org/spreadsheetml/2006/main">
  <authors>
    <author>ravi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PWMin_range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 xml:space="preserve">Accelerate_range 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Clock_PWM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speed_close_loop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SPD mode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Extend_lock_mask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Wait_stationary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Power_Ctl_En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Max_start_curr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Direct_dr_Angle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Open_Drive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Open_Window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over_Speed_Lock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delay_start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soft_on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soft_off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OCP_reset_mode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i2c_speed_mode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standby_dis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speed_input_off_threshold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vds_threshold_sel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deadtime_comp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Lock_restart_set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vibration_lock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Soft_off_time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Brake_mode</t>
        </r>
      </text>
    </comment>
  </commentList>
</comments>
</file>

<file path=xl/comments2.xml><?xml version="1.0" encoding="utf-8"?>
<comments xmlns="http://schemas.openxmlformats.org/spreadsheetml/2006/main">
  <authors>
    <author>ravi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 xml:space="preserve">Hex value from the bit fields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" authorId="0">
      <text>
        <r>
          <rPr>
            <sz val="9"/>
            <color indexed="81"/>
            <rFont val="Tahoma"/>
            <family val="2"/>
          </rPr>
          <t xml:space="preserve">Indicate a new value different from factory default
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Have you copied to your C firmware?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PWMin_range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 xml:space="preserve">Accelerate_range 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Clock_PWM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speed_close_loop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SPD mode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Extend_lock_mask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Wait_stationary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Power_Ctl_En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Max_start_curr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Direct_dr_Angle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Open_Drive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Open_Window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over_Speed_Lock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delay_start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soft_on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soft_off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OCP_reset_mode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i2c_speed_mode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standby_dis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speed_input_off_threshold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vds_threshold_sel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deadtime_comp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Lock_restart_set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vibration_lock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Soft_off_time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Brake_mode</t>
        </r>
      </text>
    </comment>
  </commentList>
</comments>
</file>

<file path=xl/sharedStrings.xml><?xml version="1.0" encoding="utf-8"?>
<sst xmlns="http://schemas.openxmlformats.org/spreadsheetml/2006/main" count="185" uniqueCount="98">
  <si>
    <t>Acceleration</t>
  </si>
  <si>
    <t>Rated Speed</t>
  </si>
  <si>
    <t>Rated Current</t>
  </si>
  <si>
    <t>Motor_Inductance</t>
  </si>
  <si>
    <t xml:space="preserve">Operation state </t>
  </si>
  <si>
    <t>Motor speed</t>
  </si>
  <si>
    <t xml:space="preserve">Bus current </t>
  </si>
  <si>
    <t xml:space="preserve">Q-axis current </t>
  </si>
  <si>
    <t xml:space="preserve">V BB </t>
  </si>
  <si>
    <t xml:space="preserve">Temperature </t>
  </si>
  <si>
    <t xml:space="preserve">Control demand </t>
  </si>
  <si>
    <t xml:space="preserve">Control command </t>
  </si>
  <si>
    <t>Motor Speed (Hz) = register_value × 0.530 Hz</t>
  </si>
  <si>
    <t>Q-axis current (mA) = register_value / (Sense_resistor_register_value / 125)</t>
  </si>
  <si>
    <t>V BB (V) = register_value / 5</t>
  </si>
  <si>
    <t>Temperature (°C) = register_value – 53</t>
  </si>
  <si>
    <t>0~511 represents 0~100%</t>
  </si>
  <si>
    <t>Bus current (mA) = register_value / (Sense_resistor_register_value / 125)</t>
  </si>
  <si>
    <t>Parameter</t>
  </si>
  <si>
    <t>Desc</t>
  </si>
  <si>
    <t>Reg Value</t>
  </si>
  <si>
    <t>Physical Value</t>
  </si>
  <si>
    <t>PID_P</t>
  </si>
  <si>
    <t>Value</t>
  </si>
  <si>
    <t>Addr</t>
  </si>
  <si>
    <t>0x4083</t>
  </si>
  <si>
    <t>0x7173</t>
  </si>
  <si>
    <t>SCL</t>
  </si>
  <si>
    <t>C/P</t>
  </si>
  <si>
    <t>AR</t>
  </si>
  <si>
    <t>PR</t>
  </si>
  <si>
    <t>Dir</t>
  </si>
  <si>
    <t>Motor Resistance</t>
  </si>
  <si>
    <t>SPD</t>
  </si>
  <si>
    <t>Startup_Current</t>
  </si>
  <si>
    <t>OD</t>
  </si>
  <si>
    <t>DA</t>
  </si>
  <si>
    <t>MSC</t>
  </si>
  <si>
    <t>PCE</t>
  </si>
  <si>
    <t>Startup Mode</t>
  </si>
  <si>
    <t>WS</t>
  </si>
  <si>
    <t>ELM</t>
  </si>
  <si>
    <t>0x6AAE</t>
  </si>
  <si>
    <t>0xD880</t>
  </si>
  <si>
    <t>OSL</t>
  </si>
  <si>
    <t>DS</t>
  </si>
  <si>
    <t>PID_I</t>
  </si>
  <si>
    <t>0x0728</t>
  </si>
  <si>
    <t>0x011E</t>
  </si>
  <si>
    <t>FG_pin_dis</t>
  </si>
  <si>
    <t>Angle_Error_Lock (startup)</t>
  </si>
  <si>
    <t>Son</t>
  </si>
  <si>
    <t>Soff</t>
  </si>
  <si>
    <t>Deadtime_setting</t>
  </si>
  <si>
    <t>Safe_Brake_Th</t>
  </si>
  <si>
    <t>0x0E15</t>
  </si>
  <si>
    <t>0x39B1</t>
  </si>
  <si>
    <t>OCP_Enable</t>
  </si>
  <si>
    <t>ORM</t>
  </si>
  <si>
    <t>OCP_Masking</t>
  </si>
  <si>
    <t>First_cycle_speed</t>
  </si>
  <si>
    <t>Accelerate_buffer</t>
  </si>
  <si>
    <t>Decelerate_buffer</t>
  </si>
  <si>
    <t>BEMF_Lock_filter</t>
  </si>
  <si>
    <t>Speed_demand</t>
  </si>
  <si>
    <t>ISM</t>
  </si>
  <si>
    <t>IPD_Current_Thr</t>
  </si>
  <si>
    <t>drive_gate_slew</t>
  </si>
  <si>
    <t>0x2A6C</t>
  </si>
  <si>
    <t>0x21FF</t>
  </si>
  <si>
    <t>0x8E0D</t>
  </si>
  <si>
    <t>0x8800</t>
  </si>
  <si>
    <t>0x2E3A</t>
  </si>
  <si>
    <t>0xC020</t>
  </si>
  <si>
    <t>0x925E</t>
  </si>
  <si>
    <t>support_gt_slew</t>
  </si>
  <si>
    <t>Rated_Voltage</t>
  </si>
  <si>
    <t>Sense_Resistor</t>
  </si>
  <si>
    <t>slight_mv_demand</t>
  </si>
  <si>
    <t>SIOTh</t>
  </si>
  <si>
    <t>SD</t>
  </si>
  <si>
    <t>clock_speed_ratio_value</t>
  </si>
  <si>
    <t>Restart_attempt</t>
  </si>
  <si>
    <t>BM</t>
  </si>
  <si>
    <t>SOT</t>
  </si>
  <si>
    <t>VL</t>
  </si>
  <si>
    <t>LRS</t>
  </si>
  <si>
    <t>DTC</t>
  </si>
  <si>
    <t>VTS</t>
  </si>
  <si>
    <t>Out</t>
  </si>
  <si>
    <t>Factory</t>
  </si>
  <si>
    <t>Ch?</t>
  </si>
  <si>
    <t>written?</t>
  </si>
  <si>
    <t>fd</t>
  </si>
  <si>
    <t>4d</t>
  </si>
  <si>
    <t>fa</t>
  </si>
  <si>
    <t>0x6334</t>
  </si>
  <si>
    <t>0x64A0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</si>
</sst>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59996337778862885"/>
      </bottom>
      <diagonal/>
    </border>
    <border>
      <left/>
      <right style="thin">
        <color indexed="64"/>
      </right>
      <top style="thin">
        <color theme="4" tint="0.59996337778862885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theme="4" tint="0.59996337778862885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11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7" xfId="0" applyFill="1" applyBorder="1"/>
    <xf numFmtId="0" fontId="5" fillId="0" borderId="0" xfId="0" applyFont="1"/>
    <xf numFmtId="0" fontId="8" fillId="0" borderId="0" xfId="0" applyFont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4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Bits To Hex"/>
  <ax:ocxPr ax:name="Size" ax:value="2725;926"/>
  <ax:ocxPr ax:name="FontName" ax:value="Calibri"/>
  <ax:ocxPr ax:name="FontHeight" ax:value="225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Hex to Bits"/>
  <ax:ocxPr ax:name="Size" ax:value="2725;926"/>
  <ax:ocxPr ax:name="FontName" ax:value="Calibri"/>
  <ax:ocxPr ax:name="FontHeight" ax:value="225"/>
  <ax:ocxPr ax:name="FontCharSet" ax:value="0"/>
  <ax:ocxPr ax:name="FontPitchAndFamily" ax:value="2"/>
  <ax:ocxPr ax:name="ParagraphAlign" ax:value="3"/>
</ax:ocx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33</xdr:row>
      <xdr:rowOff>123825</xdr:rowOff>
    </xdr:from>
    <xdr:to>
      <xdr:col>4</xdr:col>
      <xdr:colOff>0</xdr:colOff>
      <xdr:row>36</xdr:row>
      <xdr:rowOff>57150</xdr:rowOff>
    </xdr:to>
    <xdr:sp macro="" textlink="">
      <xdr:nvSpPr>
        <xdr:cNvPr id="2" name="TextBox 1"/>
        <xdr:cNvSpPr txBox="1"/>
      </xdr:nvSpPr>
      <xdr:spPr>
        <a:xfrm>
          <a:off x="161925" y="6410325"/>
          <a:ext cx="18954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Enter your</a:t>
          </a:r>
          <a:r>
            <a:rPr lang="en-US" sz="1100" baseline="0"/>
            <a:t> Hex value in Column B and see the bit field</a:t>
          </a:r>
          <a:endParaRPr lang="en-US" sz="1100"/>
        </a:p>
      </xdr:txBody>
    </xdr:sp>
    <xdr:clientData/>
  </xdr:twoCellAnchor>
  <xdr:twoCellAnchor>
    <xdr:from>
      <xdr:col>22</xdr:col>
      <xdr:colOff>209550</xdr:colOff>
      <xdr:row>5</xdr:row>
      <xdr:rowOff>19050</xdr:rowOff>
    </xdr:from>
    <xdr:to>
      <xdr:col>25</xdr:col>
      <xdr:colOff>276225</xdr:colOff>
      <xdr:row>7</xdr:row>
      <xdr:rowOff>142875</xdr:rowOff>
    </xdr:to>
    <xdr:sp macro="" textlink="">
      <xdr:nvSpPr>
        <xdr:cNvPr id="3" name="TextBox 2"/>
        <xdr:cNvSpPr txBox="1"/>
      </xdr:nvSpPr>
      <xdr:spPr>
        <a:xfrm>
          <a:off x="10601325" y="971550"/>
          <a:ext cx="18954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Change</a:t>
          </a:r>
          <a:r>
            <a:rPr lang="en-US" sz="1100" baseline="0"/>
            <a:t> the bits directly and generate c-code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1"/>
  <sheetViews>
    <sheetView workbookViewId="0">
      <pane ySplit="1" topLeftCell="A2" activePane="bottomLeft" state="frozen"/>
      <selection pane="bottomLeft" activeCell="F37" sqref="F37"/>
    </sheetView>
  </sheetViews>
  <sheetFormatPr defaultRowHeight="15"/>
  <cols>
    <col min="2" max="2" width="8.28515625" customWidth="1"/>
    <col min="3" max="9" width="6.7109375" customWidth="1"/>
    <col min="10" max="10" width="6.7109375" style="14" customWidth="1"/>
    <col min="11" max="18" width="6.7109375" customWidth="1"/>
  </cols>
  <sheetData>
    <row r="1" spans="1:20">
      <c r="A1" t="s">
        <v>24</v>
      </c>
      <c r="B1" t="s">
        <v>23</v>
      </c>
      <c r="C1">
        <v>15</v>
      </c>
      <c r="D1">
        <v>14</v>
      </c>
      <c r="E1">
        <v>13</v>
      </c>
      <c r="F1">
        <v>12</v>
      </c>
      <c r="G1">
        <v>11</v>
      </c>
      <c r="H1">
        <v>10</v>
      </c>
      <c r="I1">
        <v>9</v>
      </c>
      <c r="J1" s="14">
        <v>8</v>
      </c>
      <c r="K1">
        <v>7</v>
      </c>
      <c r="L1">
        <v>6</v>
      </c>
      <c r="M1">
        <v>5</v>
      </c>
      <c r="N1">
        <v>4</v>
      </c>
      <c r="O1">
        <v>3</v>
      </c>
      <c r="P1">
        <v>2</v>
      </c>
      <c r="Q1">
        <v>1</v>
      </c>
      <c r="R1">
        <v>0</v>
      </c>
      <c r="T1">
        <v>20</v>
      </c>
    </row>
    <row r="2" spans="1:20">
      <c r="A2" s="5">
        <v>8</v>
      </c>
      <c r="B2" s="6" t="s">
        <v>25</v>
      </c>
      <c r="C2" s="6" t="s">
        <v>30</v>
      </c>
      <c r="D2" s="6" t="s">
        <v>31</v>
      </c>
      <c r="E2" s="6" t="s">
        <v>29</v>
      </c>
      <c r="F2" s="6" t="s">
        <v>28</v>
      </c>
      <c r="G2" s="6" t="s">
        <v>27</v>
      </c>
      <c r="H2" s="30" t="s">
        <v>1</v>
      </c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20">
      <c r="A3" s="7"/>
      <c r="B3" s="8"/>
      <c r="C3" s="8">
        <v>0</v>
      </c>
      <c r="D3" s="8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15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9">
        <v>1</v>
      </c>
    </row>
    <row r="4" spans="1:20">
      <c r="A4" s="5">
        <v>9</v>
      </c>
      <c r="B4" s="6" t="s">
        <v>26</v>
      </c>
      <c r="C4" s="30" t="s">
        <v>32</v>
      </c>
      <c r="D4" s="30"/>
      <c r="E4" s="30"/>
      <c r="F4" s="30"/>
      <c r="G4" s="30"/>
      <c r="H4" s="30"/>
      <c r="I4" s="30"/>
      <c r="J4" s="30"/>
      <c r="K4" s="30" t="s">
        <v>0</v>
      </c>
      <c r="L4" s="30"/>
      <c r="M4" s="30"/>
      <c r="N4" s="30"/>
      <c r="O4" s="30"/>
      <c r="P4" s="30"/>
      <c r="Q4" s="30"/>
      <c r="R4" s="31"/>
    </row>
    <row r="5" spans="1:20">
      <c r="A5" s="7"/>
      <c r="B5" s="8"/>
      <c r="C5" s="8">
        <v>0</v>
      </c>
      <c r="D5" s="8">
        <v>1</v>
      </c>
      <c r="E5" s="8">
        <v>1</v>
      </c>
      <c r="F5" s="8">
        <v>1</v>
      </c>
      <c r="G5" s="8">
        <v>0</v>
      </c>
      <c r="H5" s="8">
        <v>0</v>
      </c>
      <c r="I5" s="8">
        <v>0</v>
      </c>
      <c r="J5" s="15">
        <v>1</v>
      </c>
      <c r="K5" s="8">
        <v>0</v>
      </c>
      <c r="L5" s="8">
        <v>1</v>
      </c>
      <c r="M5" s="8">
        <v>1</v>
      </c>
      <c r="N5" s="8">
        <v>1</v>
      </c>
      <c r="O5" s="8">
        <v>0</v>
      </c>
      <c r="P5" s="8">
        <v>0</v>
      </c>
      <c r="Q5" s="8">
        <v>1</v>
      </c>
      <c r="R5" s="9">
        <v>1</v>
      </c>
    </row>
    <row r="6" spans="1:20">
      <c r="A6" s="5">
        <v>10</v>
      </c>
      <c r="B6" s="6" t="s">
        <v>42</v>
      </c>
      <c r="C6" s="30" t="s">
        <v>34</v>
      </c>
      <c r="D6" s="30"/>
      <c r="E6" s="30"/>
      <c r="F6" s="12"/>
      <c r="G6" s="6" t="s">
        <v>33</v>
      </c>
      <c r="H6" s="30" t="s">
        <v>2</v>
      </c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20">
      <c r="A7" s="7"/>
      <c r="B7" s="8"/>
      <c r="C7" s="8">
        <v>0</v>
      </c>
      <c r="D7" s="8">
        <v>1</v>
      </c>
      <c r="E7" s="8">
        <v>1</v>
      </c>
      <c r="F7" s="8">
        <v>0</v>
      </c>
      <c r="G7" s="8">
        <v>1</v>
      </c>
      <c r="H7" s="8">
        <v>0</v>
      </c>
      <c r="I7" s="8">
        <v>1</v>
      </c>
      <c r="J7" s="15">
        <v>0</v>
      </c>
      <c r="K7" s="8">
        <v>1</v>
      </c>
      <c r="L7" s="8">
        <v>0</v>
      </c>
      <c r="M7" s="8">
        <v>1</v>
      </c>
      <c r="N7" s="8">
        <v>0</v>
      </c>
      <c r="O7" s="8">
        <v>1</v>
      </c>
      <c r="P7" s="8">
        <v>1</v>
      </c>
      <c r="Q7" s="8">
        <v>1</v>
      </c>
      <c r="R7" s="9">
        <v>0</v>
      </c>
    </row>
    <row r="8" spans="1:20">
      <c r="A8" s="5">
        <v>11</v>
      </c>
      <c r="B8" s="6" t="s">
        <v>43</v>
      </c>
      <c r="C8" s="10"/>
      <c r="D8" s="6" t="s">
        <v>41</v>
      </c>
      <c r="E8" s="10"/>
      <c r="F8" s="6" t="s">
        <v>40</v>
      </c>
      <c r="G8" s="30" t="s">
        <v>39</v>
      </c>
      <c r="H8" s="30"/>
      <c r="I8" s="10"/>
      <c r="J8" s="16"/>
      <c r="K8" s="6" t="s">
        <v>38</v>
      </c>
      <c r="L8" s="6" t="s">
        <v>37</v>
      </c>
      <c r="M8" s="6" t="s">
        <v>36</v>
      </c>
      <c r="N8" s="10"/>
      <c r="O8" s="6" t="s">
        <v>35</v>
      </c>
      <c r="P8" s="10"/>
      <c r="Q8" s="10"/>
      <c r="R8" s="11"/>
    </row>
    <row r="9" spans="1:20">
      <c r="A9" s="7"/>
      <c r="B9" s="8"/>
      <c r="C9" s="8">
        <v>1</v>
      </c>
      <c r="D9" s="8">
        <v>1</v>
      </c>
      <c r="E9" s="8">
        <v>0</v>
      </c>
      <c r="F9" s="8">
        <v>1</v>
      </c>
      <c r="G9" s="8">
        <v>1</v>
      </c>
      <c r="H9" s="8">
        <v>0</v>
      </c>
      <c r="I9" s="8">
        <v>0</v>
      </c>
      <c r="J9" s="15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9">
        <v>0</v>
      </c>
    </row>
    <row r="10" spans="1:20">
      <c r="A10">
        <v>12</v>
      </c>
      <c r="B10" t="s">
        <v>47</v>
      </c>
      <c r="D10" s="13"/>
      <c r="E10" t="s">
        <v>44</v>
      </c>
      <c r="F10" s="30" t="s">
        <v>3</v>
      </c>
      <c r="G10" s="30"/>
      <c r="H10" s="30"/>
      <c r="I10" s="30"/>
      <c r="J10" s="30"/>
      <c r="K10" s="30" t="s">
        <v>22</v>
      </c>
      <c r="L10" s="30"/>
      <c r="M10" s="30"/>
      <c r="N10" s="30"/>
      <c r="O10" s="30"/>
      <c r="P10" s="30"/>
      <c r="Q10" s="30"/>
      <c r="R10" s="30"/>
    </row>
    <row r="11" spans="1:20"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 s="14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0</v>
      </c>
    </row>
    <row r="12" spans="1:20">
      <c r="A12">
        <v>13</v>
      </c>
      <c r="B12" t="s">
        <v>48</v>
      </c>
      <c r="C12" s="13"/>
      <c r="D12" t="s">
        <v>45</v>
      </c>
      <c r="E12" s="13"/>
      <c r="F12" s="13"/>
      <c r="G12" s="13"/>
      <c r="H12" s="13"/>
      <c r="I12" s="13"/>
      <c r="J12" s="17"/>
      <c r="K12" s="32" t="s">
        <v>46</v>
      </c>
      <c r="L12" s="32"/>
      <c r="M12" s="32"/>
      <c r="N12" s="32"/>
      <c r="O12" s="32"/>
      <c r="P12" s="32"/>
      <c r="Q12" s="32"/>
      <c r="R12" s="32"/>
    </row>
    <row r="13" spans="1:20"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4">
        <v>1</v>
      </c>
      <c r="K13">
        <v>0</v>
      </c>
      <c r="L13">
        <v>0</v>
      </c>
      <c r="M13">
        <v>0</v>
      </c>
      <c r="N13">
        <v>1</v>
      </c>
      <c r="O13">
        <v>1</v>
      </c>
      <c r="P13">
        <v>1</v>
      </c>
      <c r="Q13">
        <v>1</v>
      </c>
      <c r="R13">
        <v>0</v>
      </c>
    </row>
    <row r="14" spans="1:20">
      <c r="A14">
        <v>14</v>
      </c>
      <c r="B14" t="s">
        <v>55</v>
      </c>
      <c r="C14" s="13"/>
      <c r="D14" s="13"/>
      <c r="E14" s="13"/>
      <c r="F14" s="13"/>
      <c r="G14" s="13"/>
      <c r="H14" s="13"/>
      <c r="I14" s="13"/>
      <c r="J14" s="17"/>
      <c r="K14" s="13"/>
      <c r="L14" s="13"/>
      <c r="M14" s="13"/>
      <c r="N14" t="s">
        <v>49</v>
      </c>
      <c r="O14" s="13"/>
      <c r="P14" s="13"/>
      <c r="Q14" s="13"/>
      <c r="R14" s="13"/>
    </row>
    <row r="15" spans="1:20"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1</v>
      </c>
      <c r="J15" s="14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1</v>
      </c>
    </row>
    <row r="16" spans="1:20">
      <c r="A16">
        <v>15</v>
      </c>
      <c r="B16" t="s">
        <v>56</v>
      </c>
      <c r="C16" s="32" t="s">
        <v>54</v>
      </c>
      <c r="D16" s="32"/>
      <c r="E16" s="13"/>
      <c r="F16" s="13"/>
      <c r="G16" s="32" t="s">
        <v>53</v>
      </c>
      <c r="H16" s="32"/>
      <c r="I16" s="32"/>
      <c r="J16" s="34"/>
      <c r="K16" t="s">
        <v>51</v>
      </c>
      <c r="L16" t="s">
        <v>52</v>
      </c>
      <c r="M16" s="13"/>
      <c r="N16" s="13"/>
      <c r="O16" s="35" t="s">
        <v>50</v>
      </c>
      <c r="P16" s="35"/>
      <c r="Q16" s="13"/>
      <c r="R16" s="13"/>
    </row>
    <row r="17" spans="1:18">
      <c r="C17">
        <v>0</v>
      </c>
      <c r="D17">
        <v>0</v>
      </c>
      <c r="E17">
        <v>1</v>
      </c>
      <c r="F17">
        <v>1</v>
      </c>
      <c r="G17">
        <v>1</v>
      </c>
      <c r="H17">
        <v>0</v>
      </c>
      <c r="I17">
        <v>0</v>
      </c>
      <c r="J17" s="14">
        <v>1</v>
      </c>
      <c r="K17">
        <v>1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1</v>
      </c>
    </row>
    <row r="18" spans="1:18">
      <c r="A18">
        <v>16</v>
      </c>
      <c r="B18" t="s">
        <v>68</v>
      </c>
      <c r="C18" s="13"/>
      <c r="D18" s="13"/>
      <c r="E18" s="36" t="s">
        <v>63</v>
      </c>
      <c r="F18" s="36"/>
      <c r="G18" s="36" t="s">
        <v>62</v>
      </c>
      <c r="H18" s="36"/>
      <c r="I18" s="36" t="s">
        <v>61</v>
      </c>
      <c r="J18" s="37"/>
      <c r="K18" s="38" t="s">
        <v>60</v>
      </c>
      <c r="L18" s="36"/>
      <c r="M18" s="36" t="s">
        <v>59</v>
      </c>
      <c r="N18" s="36"/>
      <c r="O18" s="18" t="s">
        <v>58</v>
      </c>
      <c r="P18" s="36" t="s">
        <v>57</v>
      </c>
      <c r="Q18" s="36"/>
      <c r="R18" s="36"/>
    </row>
    <row r="19" spans="1:18">
      <c r="C19">
        <v>0</v>
      </c>
      <c r="D19">
        <v>0</v>
      </c>
      <c r="E19">
        <v>1</v>
      </c>
      <c r="F19">
        <v>0</v>
      </c>
      <c r="G19">
        <v>1</v>
      </c>
      <c r="H19">
        <v>0</v>
      </c>
      <c r="I19">
        <v>1</v>
      </c>
      <c r="J19" s="14">
        <v>0</v>
      </c>
      <c r="K19">
        <v>0</v>
      </c>
      <c r="L19">
        <v>1</v>
      </c>
      <c r="M19">
        <v>1</v>
      </c>
      <c r="N19">
        <v>0</v>
      </c>
      <c r="O19">
        <v>1</v>
      </c>
      <c r="P19">
        <v>1</v>
      </c>
      <c r="Q19">
        <v>0</v>
      </c>
      <c r="R19">
        <v>0</v>
      </c>
    </row>
    <row r="20" spans="1:18">
      <c r="A20">
        <v>17</v>
      </c>
      <c r="B20" t="s">
        <v>69</v>
      </c>
      <c r="C20" s="13"/>
      <c r="D20" s="13"/>
      <c r="E20" s="13"/>
      <c r="F20" s="13"/>
      <c r="G20" s="13"/>
      <c r="H20" s="13"/>
      <c r="I20" s="1" t="s">
        <v>65</v>
      </c>
      <c r="J20" s="34" t="s">
        <v>64</v>
      </c>
      <c r="K20" s="34"/>
      <c r="L20" s="34"/>
      <c r="M20" s="34"/>
      <c r="N20" s="34"/>
      <c r="O20" s="34"/>
      <c r="P20" s="34"/>
      <c r="Q20" s="34"/>
      <c r="R20" s="34"/>
    </row>
    <row r="21" spans="1:18"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14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</row>
    <row r="22" spans="1:18">
      <c r="A22">
        <v>18</v>
      </c>
      <c r="B22" t="s">
        <v>70</v>
      </c>
      <c r="C22" s="33" t="s">
        <v>67</v>
      </c>
      <c r="D22" s="33"/>
      <c r="E22" s="32" t="s">
        <v>66</v>
      </c>
      <c r="F22" s="32"/>
      <c r="G22" s="32"/>
      <c r="H22" s="32"/>
      <c r="I22" s="32"/>
      <c r="J22" s="34"/>
      <c r="K22" s="13"/>
      <c r="L22" s="13"/>
      <c r="M22" s="13"/>
      <c r="N22" s="13"/>
      <c r="O22" s="13"/>
      <c r="P22" s="13"/>
      <c r="Q22" s="13"/>
      <c r="R22" s="13"/>
    </row>
    <row r="23" spans="1:18">
      <c r="C23">
        <v>1</v>
      </c>
      <c r="D23">
        <v>0</v>
      </c>
      <c r="E23">
        <v>0</v>
      </c>
      <c r="F23">
        <v>0</v>
      </c>
      <c r="G23">
        <v>1</v>
      </c>
      <c r="H23">
        <v>1</v>
      </c>
      <c r="I23">
        <v>1</v>
      </c>
      <c r="J23" s="14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0</v>
      </c>
      <c r="R23">
        <v>1</v>
      </c>
    </row>
    <row r="24" spans="1:18">
      <c r="A24">
        <v>19</v>
      </c>
      <c r="B24" t="s">
        <v>71</v>
      </c>
      <c r="C24" s="32" t="s">
        <v>75</v>
      </c>
      <c r="D24" s="32"/>
      <c r="E24" s="32"/>
      <c r="F24" s="32"/>
      <c r="G24" s="32"/>
      <c r="H24" s="32"/>
      <c r="I24" s="32"/>
      <c r="J24" s="34"/>
      <c r="K24" s="13"/>
      <c r="L24" s="13"/>
      <c r="M24" s="13"/>
      <c r="N24" s="13"/>
      <c r="O24" s="13"/>
      <c r="P24" s="13"/>
      <c r="Q24" s="13"/>
      <c r="R24" s="13"/>
    </row>
    <row r="25" spans="1:18">
      <c r="C25">
        <v>1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 s="14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>
        <v>20</v>
      </c>
      <c r="B26" t="s">
        <v>72</v>
      </c>
      <c r="C26" s="32" t="s">
        <v>77</v>
      </c>
      <c r="D26" s="32"/>
      <c r="E26" s="32"/>
      <c r="F26" s="32"/>
      <c r="G26" s="32"/>
      <c r="H26" s="32"/>
      <c r="I26" s="32"/>
      <c r="J26" s="34"/>
      <c r="K26" s="39" t="s">
        <v>76</v>
      </c>
      <c r="L26" s="32"/>
      <c r="M26" s="32"/>
      <c r="N26" s="32"/>
      <c r="O26" s="32"/>
      <c r="P26" s="32"/>
      <c r="Q26" s="32"/>
      <c r="R26" s="32"/>
    </row>
    <row r="27" spans="1:18">
      <c r="C27">
        <v>0</v>
      </c>
      <c r="D27">
        <v>0</v>
      </c>
      <c r="E27">
        <v>1</v>
      </c>
      <c r="F27">
        <v>0</v>
      </c>
      <c r="G27">
        <v>1</v>
      </c>
      <c r="H27">
        <v>1</v>
      </c>
      <c r="I27">
        <v>1</v>
      </c>
      <c r="J27" s="14">
        <v>0</v>
      </c>
      <c r="K27">
        <v>0</v>
      </c>
      <c r="L27">
        <v>0</v>
      </c>
      <c r="M27">
        <v>1</v>
      </c>
      <c r="N27">
        <v>1</v>
      </c>
      <c r="O27">
        <v>1</v>
      </c>
      <c r="P27">
        <v>0</v>
      </c>
      <c r="Q27">
        <v>1</v>
      </c>
      <c r="R27">
        <v>0</v>
      </c>
    </row>
    <row r="28" spans="1:18">
      <c r="A28">
        <v>21</v>
      </c>
      <c r="B28" t="s">
        <v>73</v>
      </c>
      <c r="C28" t="s">
        <v>80</v>
      </c>
      <c r="D28" s="13"/>
      <c r="E28" s="13"/>
      <c r="F28" s="13"/>
      <c r="G28" s="13"/>
      <c r="H28" s="13"/>
      <c r="I28" s="32" t="s">
        <v>79</v>
      </c>
      <c r="J28" s="34"/>
      <c r="K28" s="39" t="s">
        <v>78</v>
      </c>
      <c r="L28" s="32"/>
      <c r="M28" s="32"/>
      <c r="N28" s="13"/>
      <c r="O28" s="13"/>
      <c r="P28" s="13"/>
      <c r="Q28" s="13"/>
      <c r="R28" s="13"/>
    </row>
    <row r="29" spans="1:18"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 s="14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>
      <c r="A30">
        <v>22</v>
      </c>
      <c r="B30" t="s">
        <v>74</v>
      </c>
      <c r="C30" t="s">
        <v>88</v>
      </c>
      <c r="D30" s="13"/>
      <c r="E30" s="13"/>
      <c r="F30" t="s">
        <v>87</v>
      </c>
      <c r="G30" t="s">
        <v>86</v>
      </c>
      <c r="H30" t="s">
        <v>85</v>
      </c>
      <c r="I30" t="s">
        <v>84</v>
      </c>
      <c r="J30" s="14" t="s">
        <v>83</v>
      </c>
      <c r="K30" s="40" t="s">
        <v>82</v>
      </c>
      <c r="L30" s="33"/>
      <c r="M30" s="32" t="s">
        <v>81</v>
      </c>
      <c r="N30" s="32"/>
      <c r="O30" s="32"/>
      <c r="P30" s="32"/>
      <c r="Q30" s="32"/>
      <c r="R30" s="32"/>
    </row>
    <row r="31" spans="1:18">
      <c r="C31">
        <v>1</v>
      </c>
      <c r="D31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14">
        <v>0</v>
      </c>
      <c r="K31">
        <v>0</v>
      </c>
      <c r="L31">
        <v>1</v>
      </c>
      <c r="M31">
        <v>0</v>
      </c>
      <c r="N31">
        <v>1</v>
      </c>
      <c r="O31">
        <v>1</v>
      </c>
      <c r="P31">
        <v>1</v>
      </c>
      <c r="Q31">
        <v>1</v>
      </c>
      <c r="R31">
        <v>0</v>
      </c>
    </row>
  </sheetData>
  <mergeCells count="28">
    <mergeCell ref="K28:M28"/>
    <mergeCell ref="I28:J28"/>
    <mergeCell ref="M30:R30"/>
    <mergeCell ref="K30:L30"/>
    <mergeCell ref="J20:R20"/>
    <mergeCell ref="E22:J22"/>
    <mergeCell ref="K26:R26"/>
    <mergeCell ref="C26:J26"/>
    <mergeCell ref="K10:R10"/>
    <mergeCell ref="F10:J10"/>
    <mergeCell ref="K12:R12"/>
    <mergeCell ref="C22:D22"/>
    <mergeCell ref="C24:J24"/>
    <mergeCell ref="O16:P16"/>
    <mergeCell ref="G16:J16"/>
    <mergeCell ref="C16:D16"/>
    <mergeCell ref="E18:F18"/>
    <mergeCell ref="G18:H18"/>
    <mergeCell ref="I18:J18"/>
    <mergeCell ref="K18:L18"/>
    <mergeCell ref="M18:N18"/>
    <mergeCell ref="P18:R18"/>
    <mergeCell ref="H2:R2"/>
    <mergeCell ref="K4:R4"/>
    <mergeCell ref="C4:J4"/>
    <mergeCell ref="H6:R6"/>
    <mergeCell ref="G8:H8"/>
    <mergeCell ref="C6:E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B31"/>
  <sheetViews>
    <sheetView tabSelected="1" workbookViewId="0">
      <pane ySplit="1" topLeftCell="A2" activePane="bottomLeft" state="frozen"/>
      <selection pane="bottomLeft" activeCell="Y28" sqref="Y28"/>
    </sheetView>
  </sheetViews>
  <sheetFormatPr defaultRowHeight="15"/>
  <cols>
    <col min="2" max="2" width="8.28515625" customWidth="1"/>
    <col min="3" max="9" width="6.7109375" customWidth="1"/>
    <col min="10" max="10" width="6.7109375" style="14" customWidth="1"/>
    <col min="11" max="18" width="6.7109375" customWidth="1"/>
    <col min="22" max="22" width="3.5703125" customWidth="1"/>
    <col min="27" max="27" width="46.140625" customWidth="1"/>
  </cols>
  <sheetData>
    <row r="1" spans="1:28">
      <c r="A1" t="s">
        <v>24</v>
      </c>
      <c r="B1" t="s">
        <v>23</v>
      </c>
      <c r="C1">
        <v>15</v>
      </c>
      <c r="D1">
        <v>14</v>
      </c>
      <c r="E1">
        <v>13</v>
      </c>
      <c r="F1">
        <v>12</v>
      </c>
      <c r="G1">
        <v>11</v>
      </c>
      <c r="H1">
        <v>10</v>
      </c>
      <c r="I1">
        <v>9</v>
      </c>
      <c r="J1" s="14">
        <v>8</v>
      </c>
      <c r="K1">
        <v>7</v>
      </c>
      <c r="L1">
        <v>6</v>
      </c>
      <c r="M1">
        <v>5</v>
      </c>
      <c r="N1">
        <v>4</v>
      </c>
      <c r="O1">
        <v>3</v>
      </c>
      <c r="P1">
        <v>2</v>
      </c>
      <c r="Q1">
        <v>1</v>
      </c>
      <c r="R1">
        <v>0</v>
      </c>
      <c r="T1" s="19" t="s">
        <v>90</v>
      </c>
      <c r="U1" t="s">
        <v>89</v>
      </c>
      <c r="V1" t="s">
        <v>91</v>
      </c>
      <c r="AB1" t="s">
        <v>92</v>
      </c>
    </row>
    <row r="2" spans="1:28">
      <c r="A2" s="5">
        <v>8</v>
      </c>
      <c r="B2" s="6" t="s">
        <v>96</v>
      </c>
      <c r="C2" s="6" t="s">
        <v>30</v>
      </c>
      <c r="D2" s="6" t="s">
        <v>31</v>
      </c>
      <c r="E2" s="6" t="s">
        <v>29</v>
      </c>
      <c r="F2" s="6" t="s">
        <v>28</v>
      </c>
      <c r="G2" s="6" t="s">
        <v>27</v>
      </c>
      <c r="H2" s="30" t="s">
        <v>1</v>
      </c>
      <c r="I2" s="30"/>
      <c r="J2" s="30"/>
      <c r="K2" s="30"/>
      <c r="L2" s="30"/>
      <c r="M2" s="30"/>
      <c r="N2" s="30"/>
      <c r="O2" s="30"/>
      <c r="P2" s="30"/>
      <c r="Q2" s="30"/>
      <c r="R2" s="31"/>
      <c r="T2" s="19" t="str">
        <f>'Factory Defaults'!B2</f>
        <v>0x4083</v>
      </c>
      <c r="U2" t="s">
        <v>96</v>
      </c>
      <c r="V2" t="str">
        <f>IF(T2&lt;&gt;U2,"y","")</f>
        <v>y</v>
      </c>
      <c r="AA2" t="str">
        <f>"        BldcDrvEepromWrite("&amp;A2&amp;", "&amp;U2&amp;");"</f>
        <v xml:space="preserve">        BldcDrvEepromWrite(8, 0x6334);</v>
      </c>
    </row>
    <row r="3" spans="1:28">
      <c r="A3" s="22"/>
      <c r="B3" s="8"/>
      <c r="C3" s="23">
        <v>0</v>
      </c>
      <c r="D3" s="23">
        <v>1</v>
      </c>
      <c r="E3" s="23">
        <v>1</v>
      </c>
      <c r="F3" s="23">
        <v>0</v>
      </c>
      <c r="G3" s="23">
        <v>0</v>
      </c>
      <c r="H3" s="23">
        <v>0</v>
      </c>
      <c r="I3" s="23">
        <v>1</v>
      </c>
      <c r="J3" s="24">
        <v>1</v>
      </c>
      <c r="K3" s="23">
        <v>0</v>
      </c>
      <c r="L3" s="23">
        <v>0</v>
      </c>
      <c r="M3" s="23">
        <v>1</v>
      </c>
      <c r="N3" s="23">
        <v>1</v>
      </c>
      <c r="O3" s="23">
        <v>0</v>
      </c>
      <c r="P3" s="23">
        <v>1</v>
      </c>
      <c r="Q3" s="23">
        <v>0</v>
      </c>
      <c r="R3" s="25">
        <v>0</v>
      </c>
      <c r="S3" s="23"/>
      <c r="T3" s="26"/>
      <c r="U3" s="23"/>
      <c r="V3" s="23"/>
    </row>
    <row r="4" spans="1:28">
      <c r="A4" s="20">
        <v>9</v>
      </c>
      <c r="B4" s="6" t="s">
        <v>26</v>
      </c>
      <c r="C4" s="41" t="s">
        <v>32</v>
      </c>
      <c r="D4" s="41"/>
      <c r="E4" s="41"/>
      <c r="F4" s="41"/>
      <c r="G4" s="41"/>
      <c r="H4" s="41"/>
      <c r="I4" s="41"/>
      <c r="J4" s="41"/>
      <c r="K4" s="41" t="s">
        <v>0</v>
      </c>
      <c r="L4" s="41"/>
      <c r="M4" s="41"/>
      <c r="N4" s="41"/>
      <c r="O4" s="41"/>
      <c r="P4" s="41"/>
      <c r="Q4" s="41"/>
      <c r="R4" s="42"/>
      <c r="T4" s="19" t="str">
        <f>'Factory Defaults'!B4</f>
        <v>0x7173</v>
      </c>
      <c r="U4" t="s">
        <v>26</v>
      </c>
      <c r="V4" t="str">
        <f t="shared" ref="V4" si="0">IF(T4&lt;&gt;U4,"y","")</f>
        <v/>
      </c>
      <c r="AA4" t="str">
        <f t="shared" ref="AA4" si="1">"        BldcDrvEepromWrite("&amp;A4&amp;", "&amp;U4&amp;");"</f>
        <v xml:space="preserve">        BldcDrvEepromWrite(9, 0x7173);</v>
      </c>
    </row>
    <row r="5" spans="1:28">
      <c r="A5" s="22"/>
      <c r="B5" s="8"/>
      <c r="C5" s="23">
        <v>0</v>
      </c>
      <c r="D5" s="23">
        <v>1</v>
      </c>
      <c r="E5" s="23">
        <v>1</v>
      </c>
      <c r="F5" s="23">
        <v>1</v>
      </c>
      <c r="G5" s="23">
        <v>0</v>
      </c>
      <c r="H5" s="23">
        <v>0</v>
      </c>
      <c r="I5" s="23">
        <v>0</v>
      </c>
      <c r="J5" s="24">
        <v>1</v>
      </c>
      <c r="K5" s="23">
        <v>0</v>
      </c>
      <c r="L5" s="23">
        <v>1</v>
      </c>
      <c r="M5" s="23">
        <v>1</v>
      </c>
      <c r="N5" s="23">
        <v>1</v>
      </c>
      <c r="O5" s="23">
        <v>0</v>
      </c>
      <c r="P5" s="23">
        <v>0</v>
      </c>
      <c r="Q5" s="23">
        <v>1</v>
      </c>
      <c r="R5" s="25">
        <v>1</v>
      </c>
      <c r="S5" s="23"/>
      <c r="T5" s="26"/>
      <c r="U5" s="23"/>
      <c r="V5" s="23"/>
    </row>
    <row r="6" spans="1:28">
      <c r="A6" s="20">
        <v>10</v>
      </c>
      <c r="B6" s="6" t="s">
        <v>97</v>
      </c>
      <c r="C6" s="41" t="s">
        <v>34</v>
      </c>
      <c r="D6" s="41"/>
      <c r="E6" s="41"/>
      <c r="F6" s="27"/>
      <c r="G6" s="21" t="s">
        <v>33</v>
      </c>
      <c r="H6" s="41" t="s">
        <v>2</v>
      </c>
      <c r="I6" s="41"/>
      <c r="J6" s="41"/>
      <c r="K6" s="41"/>
      <c r="L6" s="41"/>
      <c r="M6" s="41"/>
      <c r="N6" s="41"/>
      <c r="O6" s="41"/>
      <c r="P6" s="41"/>
      <c r="Q6" s="41"/>
      <c r="R6" s="42"/>
      <c r="T6" s="19" t="str">
        <f>'Factory Defaults'!B6</f>
        <v>0x6AAE</v>
      </c>
      <c r="U6" t="s">
        <v>97</v>
      </c>
      <c r="V6" t="str">
        <f t="shared" ref="V6" si="2">IF(T6&lt;&gt;U6,"y","")</f>
        <v>y</v>
      </c>
      <c r="AA6" t="str">
        <f t="shared" ref="AA6" si="3">"        BldcDrvEepromWrite("&amp;A6&amp;", "&amp;U6&amp;");"</f>
        <v xml:space="preserve">        BldcDrvEepromWrite(10, 0x64A0);</v>
      </c>
    </row>
    <row r="7" spans="1:28">
      <c r="A7" s="22"/>
      <c r="B7" s="8"/>
      <c r="C7" s="23">
        <v>0</v>
      </c>
      <c r="D7" s="23">
        <v>1</v>
      </c>
      <c r="E7" s="23">
        <v>1</v>
      </c>
      <c r="F7" s="23">
        <v>0</v>
      </c>
      <c r="G7" s="23">
        <v>0</v>
      </c>
      <c r="H7" s="23">
        <v>1</v>
      </c>
      <c r="I7" s="23">
        <v>0</v>
      </c>
      <c r="J7" s="24">
        <v>0</v>
      </c>
      <c r="K7" s="23">
        <v>1</v>
      </c>
      <c r="L7" s="23">
        <v>0</v>
      </c>
      <c r="M7" s="23">
        <v>1</v>
      </c>
      <c r="N7" s="23">
        <v>0</v>
      </c>
      <c r="O7" s="23">
        <v>0</v>
      </c>
      <c r="P7" s="23">
        <v>0</v>
      </c>
      <c r="Q7" s="23">
        <v>0</v>
      </c>
      <c r="R7" s="25">
        <v>0</v>
      </c>
      <c r="S7" s="23"/>
      <c r="T7" s="26"/>
      <c r="U7" s="23"/>
      <c r="V7" s="23"/>
    </row>
    <row r="8" spans="1:28">
      <c r="A8" s="20">
        <v>11</v>
      </c>
      <c r="B8" s="6" t="s">
        <v>43</v>
      </c>
      <c r="C8" s="28"/>
      <c r="D8" s="21" t="s">
        <v>41</v>
      </c>
      <c r="E8" s="28"/>
      <c r="F8" s="21" t="s">
        <v>40</v>
      </c>
      <c r="G8" s="41" t="s">
        <v>39</v>
      </c>
      <c r="H8" s="41"/>
      <c r="I8" s="28"/>
      <c r="J8" s="17"/>
      <c r="K8" s="21" t="s">
        <v>38</v>
      </c>
      <c r="L8" s="21" t="s">
        <v>37</v>
      </c>
      <c r="M8" s="21" t="s">
        <v>36</v>
      </c>
      <c r="N8" s="28"/>
      <c r="O8" s="21" t="s">
        <v>35</v>
      </c>
      <c r="P8" s="28"/>
      <c r="Q8" s="28"/>
      <c r="R8" s="29"/>
      <c r="T8" s="19" t="str">
        <f>'Factory Defaults'!B8</f>
        <v>0xD880</v>
      </c>
      <c r="U8" t="s">
        <v>43</v>
      </c>
      <c r="V8" t="str">
        <f t="shared" ref="V8" si="4">IF(T8&lt;&gt;U8,"y","")</f>
        <v/>
      </c>
      <c r="AA8" t="str">
        <f t="shared" ref="AA8" si="5">"        BldcDrvEepromWrite("&amp;A8&amp;", "&amp;U8&amp;");"</f>
        <v xml:space="preserve">        BldcDrvEepromWrite(11, 0xD880);</v>
      </c>
    </row>
    <row r="9" spans="1:28">
      <c r="A9" s="22"/>
      <c r="B9" s="8"/>
      <c r="C9" s="23">
        <v>1</v>
      </c>
      <c r="D9" s="23">
        <v>1</v>
      </c>
      <c r="E9" s="23">
        <v>0</v>
      </c>
      <c r="F9" s="23">
        <v>1</v>
      </c>
      <c r="G9" s="23">
        <v>1</v>
      </c>
      <c r="H9" s="23">
        <v>0</v>
      </c>
      <c r="I9" s="23">
        <v>0</v>
      </c>
      <c r="J9" s="24">
        <v>0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5">
        <v>0</v>
      </c>
      <c r="S9" s="23"/>
      <c r="T9" s="26"/>
      <c r="U9" s="23"/>
      <c r="V9" s="23"/>
    </row>
    <row r="10" spans="1:28">
      <c r="A10">
        <v>12</v>
      </c>
      <c r="B10" t="s">
        <v>47</v>
      </c>
      <c r="D10" s="13"/>
      <c r="E10" t="s">
        <v>44</v>
      </c>
      <c r="F10" s="41" t="s">
        <v>3</v>
      </c>
      <c r="G10" s="41"/>
      <c r="H10" s="41"/>
      <c r="I10" s="41"/>
      <c r="J10" s="41"/>
      <c r="K10" s="41" t="s">
        <v>22</v>
      </c>
      <c r="L10" s="41"/>
      <c r="M10" s="41"/>
      <c r="N10" s="41"/>
      <c r="O10" s="41"/>
      <c r="P10" s="41"/>
      <c r="Q10" s="41"/>
      <c r="R10" s="41"/>
      <c r="T10" s="19" t="str">
        <f>'Factory Defaults'!B10</f>
        <v>0x0728</v>
      </c>
      <c r="U10" t="s">
        <v>47</v>
      </c>
      <c r="V10" t="str">
        <f t="shared" ref="V10" si="6">IF(T10&lt;&gt;U10,"y","")</f>
        <v/>
      </c>
      <c r="AA10" t="str">
        <f t="shared" ref="AA10" si="7">"        BldcDrvEepromWrite("&amp;A10&amp;", "&amp;U10&amp;");"</f>
        <v xml:space="preserve">        BldcDrvEepromWrite(12, 0x0728);</v>
      </c>
    </row>
    <row r="11" spans="1:28">
      <c r="A11" s="2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1</v>
      </c>
      <c r="J11" s="24">
        <v>1</v>
      </c>
      <c r="K11" s="23">
        <v>0</v>
      </c>
      <c r="L11" s="23">
        <v>0</v>
      </c>
      <c r="M11" s="23">
        <v>1</v>
      </c>
      <c r="N11" s="23">
        <v>0</v>
      </c>
      <c r="O11" s="23">
        <v>1</v>
      </c>
      <c r="P11" s="23">
        <v>0</v>
      </c>
      <c r="Q11" s="23">
        <v>0</v>
      </c>
      <c r="R11" s="23">
        <v>0</v>
      </c>
      <c r="S11" s="23"/>
      <c r="T11" s="26"/>
      <c r="U11" s="23"/>
      <c r="V11" s="23"/>
    </row>
    <row r="12" spans="1:28">
      <c r="A12">
        <v>13</v>
      </c>
      <c r="B12" t="s">
        <v>48</v>
      </c>
      <c r="C12" s="13"/>
      <c r="D12" t="s">
        <v>45</v>
      </c>
      <c r="E12" s="13"/>
      <c r="F12" s="13"/>
      <c r="G12" s="13"/>
      <c r="H12" s="13"/>
      <c r="I12" s="13"/>
      <c r="J12" s="17"/>
      <c r="K12" s="32" t="s">
        <v>46</v>
      </c>
      <c r="L12" s="32"/>
      <c r="M12" s="32"/>
      <c r="N12" s="32"/>
      <c r="O12" s="32"/>
      <c r="P12" s="32"/>
      <c r="Q12" s="32"/>
      <c r="R12" s="32"/>
      <c r="T12" s="19" t="str">
        <f>'Factory Defaults'!B12</f>
        <v>0x011E</v>
      </c>
      <c r="U12" t="s">
        <v>48</v>
      </c>
      <c r="V12" t="str">
        <f t="shared" ref="V12" si="8">IF(T12&lt;&gt;U12,"y","")</f>
        <v/>
      </c>
      <c r="AA12" t="str">
        <f t="shared" ref="AA12" si="9">"        BldcDrvEepromWrite("&amp;A12&amp;", "&amp;U12&amp;");"</f>
        <v xml:space="preserve">        BldcDrvEepromWrite(13, 0x011E);</v>
      </c>
    </row>
    <row r="13" spans="1:28">
      <c r="A13" s="22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1</v>
      </c>
      <c r="K13" s="23">
        <v>0</v>
      </c>
      <c r="L13" s="23">
        <v>0</v>
      </c>
      <c r="M13" s="23">
        <v>0</v>
      </c>
      <c r="N13" s="23">
        <v>1</v>
      </c>
      <c r="O13" s="23">
        <v>1</v>
      </c>
      <c r="P13" s="23">
        <v>1</v>
      </c>
      <c r="Q13" s="23">
        <v>1</v>
      </c>
      <c r="R13" s="23">
        <v>0</v>
      </c>
      <c r="S13" s="23"/>
      <c r="T13" s="26"/>
      <c r="U13" s="23"/>
      <c r="V13" s="23"/>
    </row>
    <row r="14" spans="1:28">
      <c r="A14">
        <v>14</v>
      </c>
      <c r="B14" t="s">
        <v>55</v>
      </c>
      <c r="C14" s="13"/>
      <c r="D14" s="13"/>
      <c r="E14" s="13"/>
      <c r="F14" s="13"/>
      <c r="G14" s="13"/>
      <c r="H14" s="13"/>
      <c r="I14" s="13"/>
      <c r="J14" s="17"/>
      <c r="K14" s="13"/>
      <c r="L14" s="13"/>
      <c r="M14" s="13"/>
      <c r="N14" t="s">
        <v>49</v>
      </c>
      <c r="O14" s="13"/>
      <c r="P14" s="13"/>
      <c r="Q14" s="13"/>
      <c r="R14" s="13"/>
      <c r="T14" s="19" t="str">
        <f>'Factory Defaults'!B14</f>
        <v>0x0E15</v>
      </c>
      <c r="U14" t="s">
        <v>55</v>
      </c>
      <c r="V14" t="str">
        <f t="shared" ref="V14" si="10">IF(T14&lt;&gt;U14,"y","")</f>
        <v/>
      </c>
      <c r="AA14" t="str">
        <f t="shared" ref="AA14" si="11">"        BldcDrvEepromWrite("&amp;A14&amp;", "&amp;U14&amp;");"</f>
        <v xml:space="preserve">        BldcDrvEepromWrite(14, 0x0E15);</v>
      </c>
    </row>
    <row r="15" spans="1:28">
      <c r="A15" s="22"/>
      <c r="C15" s="23">
        <v>0</v>
      </c>
      <c r="D15" s="23">
        <v>0</v>
      </c>
      <c r="E15" s="23">
        <v>0</v>
      </c>
      <c r="F15" s="23">
        <v>0</v>
      </c>
      <c r="G15" s="23">
        <v>1</v>
      </c>
      <c r="H15" s="23">
        <v>1</v>
      </c>
      <c r="I15" s="23">
        <v>1</v>
      </c>
      <c r="J15" s="24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1</v>
      </c>
      <c r="Q15" s="23">
        <v>0</v>
      </c>
      <c r="R15" s="23">
        <v>1</v>
      </c>
      <c r="S15" s="23"/>
      <c r="T15" s="26"/>
      <c r="U15" s="23"/>
      <c r="V15" s="23"/>
    </row>
    <row r="16" spans="1:28">
      <c r="A16">
        <v>15</v>
      </c>
      <c r="B16" t="s">
        <v>56</v>
      </c>
      <c r="C16" s="32" t="s">
        <v>54</v>
      </c>
      <c r="D16" s="32"/>
      <c r="E16" s="13"/>
      <c r="F16" s="13"/>
      <c r="G16" s="32" t="s">
        <v>53</v>
      </c>
      <c r="H16" s="32"/>
      <c r="I16" s="32"/>
      <c r="J16" s="34"/>
      <c r="K16" t="s">
        <v>51</v>
      </c>
      <c r="L16" t="s">
        <v>52</v>
      </c>
      <c r="M16" s="13"/>
      <c r="N16" s="13"/>
      <c r="O16" s="35" t="s">
        <v>50</v>
      </c>
      <c r="P16" s="35"/>
      <c r="Q16" s="13"/>
      <c r="R16" s="13"/>
      <c r="T16" s="19" t="str">
        <f>'Factory Defaults'!B16</f>
        <v>0x39B1</v>
      </c>
      <c r="U16" t="s">
        <v>56</v>
      </c>
      <c r="V16" t="str">
        <f t="shared" ref="V16" si="12">IF(T16&lt;&gt;U16,"y","")</f>
        <v/>
      </c>
      <c r="AA16" t="str">
        <f t="shared" ref="AA16" si="13">"        BldcDrvEepromWrite("&amp;A16&amp;", "&amp;U16&amp;");"</f>
        <v xml:space="preserve">        BldcDrvEepromWrite(15, 0x39B1);</v>
      </c>
    </row>
    <row r="17" spans="1:27">
      <c r="A17" s="22"/>
      <c r="C17" s="23">
        <v>0</v>
      </c>
      <c r="D17" s="23">
        <v>0</v>
      </c>
      <c r="E17" s="23">
        <v>1</v>
      </c>
      <c r="F17" s="23">
        <v>1</v>
      </c>
      <c r="G17" s="23">
        <v>1</v>
      </c>
      <c r="H17" s="23">
        <v>0</v>
      </c>
      <c r="I17" s="23">
        <v>0</v>
      </c>
      <c r="J17" s="24">
        <v>1</v>
      </c>
      <c r="K17" s="23">
        <v>1</v>
      </c>
      <c r="L17" s="23">
        <v>0</v>
      </c>
      <c r="M17" s="23">
        <v>1</v>
      </c>
      <c r="N17" s="23">
        <v>1</v>
      </c>
      <c r="O17" s="23">
        <v>0</v>
      </c>
      <c r="P17" s="23">
        <v>0</v>
      </c>
      <c r="Q17" s="23">
        <v>0</v>
      </c>
      <c r="R17" s="23">
        <v>1</v>
      </c>
      <c r="S17" s="23"/>
      <c r="T17" s="26"/>
      <c r="U17" s="23"/>
      <c r="V17" s="23"/>
    </row>
    <row r="18" spans="1:27">
      <c r="A18">
        <v>16</v>
      </c>
      <c r="B18" t="s">
        <v>68</v>
      </c>
      <c r="C18" s="13"/>
      <c r="D18" s="13"/>
      <c r="E18" s="36" t="s">
        <v>63</v>
      </c>
      <c r="F18" s="36"/>
      <c r="G18" s="36" t="s">
        <v>62</v>
      </c>
      <c r="H18" s="36"/>
      <c r="I18" s="36" t="s">
        <v>61</v>
      </c>
      <c r="J18" s="37"/>
      <c r="K18" s="38" t="s">
        <v>60</v>
      </c>
      <c r="L18" s="36"/>
      <c r="M18" s="36" t="s">
        <v>59</v>
      </c>
      <c r="N18" s="36"/>
      <c r="O18" s="18" t="s">
        <v>58</v>
      </c>
      <c r="P18" s="36" t="s">
        <v>57</v>
      </c>
      <c r="Q18" s="36"/>
      <c r="R18" s="36"/>
      <c r="T18" s="19" t="str">
        <f>'Factory Defaults'!B18</f>
        <v>0x2A6C</v>
      </c>
      <c r="U18" t="s">
        <v>68</v>
      </c>
      <c r="V18" t="str">
        <f t="shared" ref="V18" si="14">IF(T18&lt;&gt;U18,"y","")</f>
        <v/>
      </c>
      <c r="AA18" t="str">
        <f t="shared" ref="AA18" si="15">"        BldcDrvEepromWrite("&amp;A18&amp;", "&amp;U18&amp;");"</f>
        <v xml:space="preserve">        BldcDrvEepromWrite(16, 0x2A6C);</v>
      </c>
    </row>
    <row r="19" spans="1:27">
      <c r="A19" s="22"/>
      <c r="C19" s="23">
        <v>0</v>
      </c>
      <c r="D19" s="23">
        <v>0</v>
      </c>
      <c r="E19" s="23">
        <v>1</v>
      </c>
      <c r="F19" s="23">
        <v>0</v>
      </c>
      <c r="G19" s="23">
        <v>1</v>
      </c>
      <c r="H19" s="23">
        <v>0</v>
      </c>
      <c r="I19" s="23">
        <v>1</v>
      </c>
      <c r="J19" s="24">
        <v>0</v>
      </c>
      <c r="K19" s="23">
        <v>0</v>
      </c>
      <c r="L19" s="23">
        <v>1</v>
      </c>
      <c r="M19" s="23">
        <v>1</v>
      </c>
      <c r="N19" s="23">
        <v>0</v>
      </c>
      <c r="O19" s="23">
        <v>1</v>
      </c>
      <c r="P19" s="23">
        <v>1</v>
      </c>
      <c r="Q19" s="23">
        <v>0</v>
      </c>
      <c r="R19" s="23">
        <v>0</v>
      </c>
      <c r="S19" s="23"/>
      <c r="T19" s="26"/>
      <c r="U19" s="23"/>
      <c r="V19" s="23"/>
    </row>
    <row r="20" spans="1:27">
      <c r="A20">
        <v>17</v>
      </c>
      <c r="B20" t="s">
        <v>69</v>
      </c>
      <c r="C20" s="13"/>
      <c r="D20" s="13"/>
      <c r="E20" s="13"/>
      <c r="F20" s="13"/>
      <c r="G20" s="13"/>
      <c r="H20" s="13"/>
      <c r="I20" s="1" t="s">
        <v>65</v>
      </c>
      <c r="J20" s="34" t="s">
        <v>64</v>
      </c>
      <c r="K20" s="34"/>
      <c r="L20" s="34"/>
      <c r="M20" s="34"/>
      <c r="N20" s="34"/>
      <c r="O20" s="34"/>
      <c r="P20" s="34"/>
      <c r="Q20" s="34"/>
      <c r="R20" s="34"/>
      <c r="T20" s="19" t="str">
        <f>'Factory Defaults'!B20</f>
        <v>0x21FF</v>
      </c>
      <c r="U20" t="s">
        <v>69</v>
      </c>
      <c r="V20" t="str">
        <f t="shared" ref="V20" si="16">IF(T20&lt;&gt;U20,"y","")</f>
        <v/>
      </c>
      <c r="AA20" t="str">
        <f t="shared" ref="AA20" si="17">"        BldcDrvEepromWrite("&amp;A20&amp;", "&amp;U20&amp;");"</f>
        <v xml:space="preserve">        BldcDrvEepromWrite(17, 0x21FF);</v>
      </c>
    </row>
    <row r="21" spans="1:27">
      <c r="A21" s="22"/>
      <c r="C21" s="23">
        <v>0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4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/>
      <c r="T21" s="26"/>
      <c r="U21" s="23"/>
      <c r="V21" s="23"/>
    </row>
    <row r="22" spans="1:27">
      <c r="A22">
        <v>18</v>
      </c>
      <c r="B22" t="s">
        <v>70</v>
      </c>
      <c r="C22" s="33" t="s">
        <v>67</v>
      </c>
      <c r="D22" s="33"/>
      <c r="E22" s="32" t="s">
        <v>66</v>
      </c>
      <c r="F22" s="32"/>
      <c r="G22" s="32"/>
      <c r="H22" s="32"/>
      <c r="I22" s="32"/>
      <c r="J22" s="34"/>
      <c r="K22" s="13"/>
      <c r="L22" s="13"/>
      <c r="M22" s="13"/>
      <c r="N22" s="13"/>
      <c r="O22" s="13"/>
      <c r="P22" s="13"/>
      <c r="Q22" s="13"/>
      <c r="R22" s="13"/>
      <c r="T22" s="19" t="str">
        <f>'Factory Defaults'!B22</f>
        <v>0x8E0D</v>
      </c>
      <c r="U22" t="s">
        <v>70</v>
      </c>
      <c r="V22" t="str">
        <f t="shared" ref="V22" si="18">IF(T22&lt;&gt;U22,"y","")</f>
        <v/>
      </c>
      <c r="AA22" t="str">
        <f t="shared" ref="AA22" si="19">"        BldcDrvEepromWrite("&amp;A22&amp;", "&amp;U22&amp;");"</f>
        <v xml:space="preserve">        BldcDrvEepromWrite(18, 0x8E0D);</v>
      </c>
    </row>
    <row r="23" spans="1:27">
      <c r="A23" s="22"/>
      <c r="C23" s="23">
        <v>1</v>
      </c>
      <c r="D23" s="23">
        <v>0</v>
      </c>
      <c r="E23" s="23">
        <v>0</v>
      </c>
      <c r="F23" s="23">
        <v>0</v>
      </c>
      <c r="G23" s="23">
        <v>1</v>
      </c>
      <c r="H23" s="23">
        <v>1</v>
      </c>
      <c r="I23" s="23">
        <v>1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0</v>
      </c>
      <c r="R23" s="23">
        <v>1</v>
      </c>
      <c r="S23" s="23"/>
      <c r="T23" s="26"/>
      <c r="U23" s="23"/>
      <c r="V23" s="23"/>
    </row>
    <row r="24" spans="1:27">
      <c r="A24">
        <v>19</v>
      </c>
      <c r="B24" t="s">
        <v>71</v>
      </c>
      <c r="C24" s="32" t="s">
        <v>75</v>
      </c>
      <c r="D24" s="32"/>
      <c r="E24" s="32"/>
      <c r="F24" s="32"/>
      <c r="G24" s="32"/>
      <c r="H24" s="32"/>
      <c r="I24" s="32"/>
      <c r="J24" s="34"/>
      <c r="K24" s="13"/>
      <c r="L24" s="13"/>
      <c r="M24" s="13"/>
      <c r="N24" s="13"/>
      <c r="O24" s="13"/>
      <c r="P24" s="13"/>
      <c r="Q24" s="13"/>
      <c r="R24" s="13"/>
      <c r="T24" s="19" t="str">
        <f>'Factory Defaults'!B24</f>
        <v>0x8800</v>
      </c>
      <c r="U24" t="s">
        <v>71</v>
      </c>
      <c r="V24" t="str">
        <f t="shared" ref="V24" si="20">IF(T24&lt;&gt;U24,"y","")</f>
        <v/>
      </c>
      <c r="AA24" t="str">
        <f t="shared" ref="AA24" si="21">"        BldcDrvEepromWrite("&amp;A24&amp;", "&amp;U24&amp;");"</f>
        <v xml:space="preserve">        BldcDrvEepromWrite(19, 0x8800);</v>
      </c>
    </row>
    <row r="25" spans="1:27">
      <c r="A25" s="22"/>
      <c r="C25" s="23">
        <v>1</v>
      </c>
      <c r="D25" s="23">
        <v>0</v>
      </c>
      <c r="E25" s="23">
        <v>0</v>
      </c>
      <c r="F25" s="23">
        <v>0</v>
      </c>
      <c r="G25" s="23">
        <v>1</v>
      </c>
      <c r="H25" s="23">
        <v>0</v>
      </c>
      <c r="I25" s="23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/>
      <c r="T25" s="26"/>
      <c r="U25" s="23"/>
      <c r="V25" s="23"/>
    </row>
    <row r="26" spans="1:27">
      <c r="A26">
        <v>20</v>
      </c>
      <c r="B26" t="s">
        <v>72</v>
      </c>
      <c r="C26" s="32" t="s">
        <v>77</v>
      </c>
      <c r="D26" s="32"/>
      <c r="E26" s="32"/>
      <c r="F26" s="32"/>
      <c r="G26" s="32"/>
      <c r="H26" s="32"/>
      <c r="I26" s="32"/>
      <c r="J26" s="34"/>
      <c r="K26" s="39" t="s">
        <v>76</v>
      </c>
      <c r="L26" s="32"/>
      <c r="M26" s="32"/>
      <c r="N26" s="32"/>
      <c r="O26" s="32"/>
      <c r="P26" s="32"/>
      <c r="Q26" s="32"/>
      <c r="R26" s="32"/>
      <c r="T26" s="19" t="str">
        <f>'Factory Defaults'!B26</f>
        <v>0x2E3A</v>
      </c>
      <c r="U26" t="s">
        <v>72</v>
      </c>
      <c r="V26" t="str">
        <f t="shared" ref="V26" si="22">IF(T26&lt;&gt;U26,"y","")</f>
        <v/>
      </c>
      <c r="AA26" t="str">
        <f t="shared" ref="AA26" si="23">"        BldcDrvEepromWrite("&amp;A26&amp;", "&amp;U26&amp;");"</f>
        <v xml:space="preserve">        BldcDrvEepromWrite(20, 0x2E3A);</v>
      </c>
    </row>
    <row r="27" spans="1:27">
      <c r="A27" s="22"/>
      <c r="C27" s="23">
        <v>0</v>
      </c>
      <c r="D27" s="23">
        <v>0</v>
      </c>
      <c r="E27" s="23">
        <v>1</v>
      </c>
      <c r="F27" s="23">
        <v>0</v>
      </c>
      <c r="G27" s="23">
        <v>1</v>
      </c>
      <c r="H27" s="23">
        <v>1</v>
      </c>
      <c r="I27" s="23">
        <v>1</v>
      </c>
      <c r="J27" s="24">
        <v>0</v>
      </c>
      <c r="K27" s="23">
        <v>0</v>
      </c>
      <c r="L27" s="23">
        <v>0</v>
      </c>
      <c r="M27" s="23">
        <v>1</v>
      </c>
      <c r="N27" s="23">
        <v>1</v>
      </c>
      <c r="O27" s="23">
        <v>1</v>
      </c>
      <c r="P27" s="23">
        <v>0</v>
      </c>
      <c r="Q27" s="23">
        <v>1</v>
      </c>
      <c r="R27" s="23">
        <v>0</v>
      </c>
      <c r="S27" s="23"/>
      <c r="T27" s="26"/>
      <c r="U27" s="23"/>
      <c r="V27" s="23"/>
    </row>
    <row r="28" spans="1:27">
      <c r="A28">
        <v>21</v>
      </c>
      <c r="B28" t="s">
        <v>73</v>
      </c>
      <c r="C28" t="s">
        <v>80</v>
      </c>
      <c r="D28" s="13"/>
      <c r="E28" s="13"/>
      <c r="F28" s="13"/>
      <c r="G28" s="13"/>
      <c r="H28" s="13"/>
      <c r="I28" s="32" t="s">
        <v>79</v>
      </c>
      <c r="J28" s="34"/>
      <c r="K28" s="39" t="s">
        <v>78</v>
      </c>
      <c r="L28" s="32"/>
      <c r="M28" s="32"/>
      <c r="N28" s="13"/>
      <c r="O28" s="13"/>
      <c r="P28" s="13"/>
      <c r="Q28" s="13"/>
      <c r="R28" s="13"/>
      <c r="T28" s="19" t="str">
        <f>'Factory Defaults'!B28</f>
        <v>0xC020</v>
      </c>
      <c r="U28" t="s">
        <v>73</v>
      </c>
      <c r="V28" t="str">
        <f t="shared" ref="V28" si="24">IF(T28&lt;&gt;U28,"y","")</f>
        <v/>
      </c>
      <c r="AA28" t="str">
        <f t="shared" ref="AA28" si="25">"        BldcDrvEepromWrite("&amp;A28&amp;", "&amp;U28&amp;");"</f>
        <v xml:space="preserve">        BldcDrvEepromWrite(21, 0xC020);</v>
      </c>
    </row>
    <row r="29" spans="1:27">
      <c r="A29" s="22"/>
      <c r="C29" s="23">
        <v>1</v>
      </c>
      <c r="D29" s="23">
        <v>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3">
        <v>0</v>
      </c>
      <c r="L29" s="23">
        <v>0</v>
      </c>
      <c r="M29" s="23">
        <v>1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6"/>
      <c r="U29" s="23"/>
      <c r="V29" s="23"/>
    </row>
    <row r="30" spans="1:27">
      <c r="A30">
        <v>22</v>
      </c>
      <c r="B30" t="s">
        <v>74</v>
      </c>
      <c r="C30" t="s">
        <v>88</v>
      </c>
      <c r="D30" s="13"/>
      <c r="E30" s="13"/>
      <c r="F30" t="s">
        <v>87</v>
      </c>
      <c r="G30" t="s">
        <v>86</v>
      </c>
      <c r="H30" t="s">
        <v>85</v>
      </c>
      <c r="I30" t="s">
        <v>84</v>
      </c>
      <c r="J30" s="14" t="s">
        <v>83</v>
      </c>
      <c r="K30" s="40" t="s">
        <v>82</v>
      </c>
      <c r="L30" s="33"/>
      <c r="M30" s="32" t="s">
        <v>81</v>
      </c>
      <c r="N30" s="32"/>
      <c r="O30" s="32"/>
      <c r="P30" s="32"/>
      <c r="Q30" s="32"/>
      <c r="R30" s="32"/>
      <c r="T30" s="19" t="str">
        <f>'Factory Defaults'!B30</f>
        <v>0x925E</v>
      </c>
      <c r="U30" t="s">
        <v>74</v>
      </c>
      <c r="V30" t="str">
        <f t="shared" ref="V30" si="26">IF(T30&lt;&gt;U30,"y","")</f>
        <v/>
      </c>
      <c r="AA30" t="str">
        <f t="shared" ref="AA30" si="27">"        BldcDrvEepromWrite("&amp;A30&amp;", "&amp;U30&amp;");"</f>
        <v xml:space="preserve">        BldcDrvEepromWrite(22, 0x925E);</v>
      </c>
    </row>
    <row r="31" spans="1:27">
      <c r="A31" s="22"/>
      <c r="B31" s="23"/>
      <c r="C31" s="23">
        <v>1</v>
      </c>
      <c r="D31" s="23">
        <v>0</v>
      </c>
      <c r="E31" s="23">
        <v>0</v>
      </c>
      <c r="F31" s="23">
        <v>1</v>
      </c>
      <c r="G31" s="23">
        <v>0</v>
      </c>
      <c r="H31" s="23">
        <v>0</v>
      </c>
      <c r="I31" s="23">
        <v>1</v>
      </c>
      <c r="J31" s="24">
        <v>0</v>
      </c>
      <c r="K31" s="23">
        <v>0</v>
      </c>
      <c r="L31" s="23">
        <v>1</v>
      </c>
      <c r="M31" s="23">
        <v>0</v>
      </c>
      <c r="N31" s="23">
        <v>1</v>
      </c>
      <c r="O31" s="23">
        <v>1</v>
      </c>
      <c r="P31" s="23">
        <v>1</v>
      </c>
      <c r="Q31" s="23">
        <v>1</v>
      </c>
      <c r="R31" s="23">
        <v>0</v>
      </c>
      <c r="S31" s="23"/>
      <c r="T31" s="26"/>
      <c r="U31" s="23"/>
      <c r="V31" s="23"/>
    </row>
  </sheetData>
  <mergeCells count="28">
    <mergeCell ref="I28:J28"/>
    <mergeCell ref="K28:M28"/>
    <mergeCell ref="K30:L30"/>
    <mergeCell ref="M30:R30"/>
    <mergeCell ref="J20:R20"/>
    <mergeCell ref="C22:D22"/>
    <mergeCell ref="E22:J22"/>
    <mergeCell ref="C24:J24"/>
    <mergeCell ref="C26:J26"/>
    <mergeCell ref="K26:R26"/>
    <mergeCell ref="P18:R18"/>
    <mergeCell ref="F10:J10"/>
    <mergeCell ref="K10:R10"/>
    <mergeCell ref="K12:R12"/>
    <mergeCell ref="C16:D16"/>
    <mergeCell ref="G16:J16"/>
    <mergeCell ref="O16:P16"/>
    <mergeCell ref="E18:F18"/>
    <mergeCell ref="G18:H18"/>
    <mergeCell ref="I18:J18"/>
    <mergeCell ref="K18:L18"/>
    <mergeCell ref="M18:N18"/>
    <mergeCell ref="G8:H8"/>
    <mergeCell ref="H2:R2"/>
    <mergeCell ref="C4:J4"/>
    <mergeCell ref="K4:R4"/>
    <mergeCell ref="C6:E6"/>
    <mergeCell ref="H6:R6"/>
  </mergeCells>
  <pageMargins left="0.7" right="0.7" top="0.75" bottom="0.75" header="0.3" footer="0.3"/>
  <pageSetup paperSize="9" orientation="portrait" r:id="rId1"/>
  <drawing r:id="rId2"/>
  <legacyDrawing r:id="rId3"/>
  <controls>
    <control shapeId="2079" r:id="rId4" name="btnOut"/>
    <control shapeId="2078" r:id="rId5" name="btnIn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9"/>
  <sheetViews>
    <sheetView workbookViewId="0">
      <selection activeCell="C35" sqref="C35"/>
    </sheetView>
  </sheetViews>
  <sheetFormatPr defaultRowHeight="15"/>
  <cols>
    <col min="1" max="1" width="6.140625" customWidth="1"/>
    <col min="2" max="2" width="23.28515625" customWidth="1"/>
    <col min="3" max="3" width="69.42578125" bestFit="1" customWidth="1"/>
    <col min="4" max="4" width="9.140625" style="2"/>
    <col min="5" max="5" width="13.85546875" bestFit="1" customWidth="1"/>
  </cols>
  <sheetData>
    <row r="1" spans="1:15">
      <c r="A1" t="s">
        <v>24</v>
      </c>
      <c r="B1" t="s">
        <v>18</v>
      </c>
      <c r="C1" t="s">
        <v>19</v>
      </c>
      <c r="D1" s="2" t="s">
        <v>20</v>
      </c>
      <c r="E1" t="s">
        <v>21</v>
      </c>
      <c r="H1" s="2"/>
      <c r="K1" s="2"/>
      <c r="N1" s="2"/>
    </row>
    <row r="2" spans="1:15">
      <c r="A2">
        <v>120</v>
      </c>
      <c r="B2" t="s">
        <v>5</v>
      </c>
      <c r="C2" t="s">
        <v>12</v>
      </c>
      <c r="D2" s="2">
        <v>191</v>
      </c>
      <c r="E2">
        <f>HEX2DEC(D2)*0.53</f>
        <v>212.53</v>
      </c>
      <c r="H2" s="4"/>
      <c r="K2" s="4"/>
      <c r="N2" s="4"/>
    </row>
    <row r="3" spans="1:15">
      <c r="A3">
        <v>121</v>
      </c>
      <c r="B3" t="s">
        <v>6</v>
      </c>
      <c r="C3" t="s">
        <v>17</v>
      </c>
      <c r="D3" s="2">
        <v>78</v>
      </c>
      <c r="E3" s="3" t="e">
        <f>HEX2DEC(D3)/(HEX2DEC(#REF!)/125)</f>
        <v>#REF!</v>
      </c>
      <c r="H3" s="2"/>
      <c r="I3" s="3"/>
      <c r="K3" s="2"/>
      <c r="L3" s="3"/>
      <c r="N3" s="2"/>
      <c r="O3" s="3"/>
    </row>
    <row r="4" spans="1:15">
      <c r="A4">
        <v>122</v>
      </c>
      <c r="B4" t="s">
        <v>7</v>
      </c>
      <c r="C4" t="s">
        <v>13</v>
      </c>
      <c r="D4" s="2" t="s">
        <v>93</v>
      </c>
      <c r="E4" s="3" t="e">
        <f>HEX2DEC(D4)/(HEX2DEC(#REF!)/125)</f>
        <v>#REF!</v>
      </c>
      <c r="H4" s="2"/>
      <c r="I4" s="3"/>
      <c r="K4" s="2"/>
      <c r="L4" s="3"/>
      <c r="N4" s="2"/>
      <c r="O4" s="3"/>
    </row>
    <row r="5" spans="1:15">
      <c r="A5">
        <v>123</v>
      </c>
      <c r="B5" t="s">
        <v>8</v>
      </c>
      <c r="C5" t="s">
        <v>14</v>
      </c>
      <c r="D5" s="2" t="s">
        <v>94</v>
      </c>
      <c r="E5">
        <f>HEX2DEC(D5)/5</f>
        <v>15.4</v>
      </c>
      <c r="H5" s="2"/>
      <c r="K5" s="2"/>
      <c r="N5" s="2"/>
    </row>
    <row r="6" spans="1:15">
      <c r="A6">
        <v>124</v>
      </c>
      <c r="B6" t="s">
        <v>9</v>
      </c>
      <c r="C6" t="s">
        <v>15</v>
      </c>
      <c r="D6" s="2">
        <v>55</v>
      </c>
      <c r="E6">
        <f>HEX2DEC(D6)-53</f>
        <v>32</v>
      </c>
      <c r="H6" s="2"/>
      <c r="K6" s="2"/>
      <c r="N6" s="2"/>
    </row>
    <row r="7" spans="1:15">
      <c r="A7">
        <v>125</v>
      </c>
      <c r="B7" t="s">
        <v>10</v>
      </c>
      <c r="C7" t="s">
        <v>16</v>
      </c>
      <c r="D7" s="2" t="s">
        <v>95</v>
      </c>
      <c r="E7" s="3">
        <f>HEX2DEC(D7)/511*100</f>
        <v>48.923679060665357</v>
      </c>
      <c r="H7" s="2"/>
      <c r="I7" s="3"/>
      <c r="K7" s="2"/>
      <c r="L7" s="3"/>
      <c r="N7" s="2"/>
      <c r="O7" s="3"/>
    </row>
    <row r="8" spans="1:15">
      <c r="A8">
        <v>126</v>
      </c>
      <c r="B8" t="s">
        <v>11</v>
      </c>
      <c r="C8" t="s">
        <v>16</v>
      </c>
      <c r="D8" s="2" t="s">
        <v>95</v>
      </c>
      <c r="E8" s="3">
        <f>HEX2DEC(D8)/511*100</f>
        <v>48.923679060665357</v>
      </c>
      <c r="H8" s="2"/>
      <c r="I8" s="3"/>
      <c r="K8" s="2"/>
      <c r="L8" s="3"/>
      <c r="N8" s="2"/>
      <c r="O8" s="3"/>
    </row>
    <row r="9" spans="1:15">
      <c r="A9">
        <v>127</v>
      </c>
      <c r="B9" t="s">
        <v>4</v>
      </c>
      <c r="D9" s="2">
        <v>3000</v>
      </c>
      <c r="H9" s="2"/>
      <c r="K9" s="2"/>
      <c r="N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Factory Defaults</vt:lpstr>
      <vt:lpstr>Hex2bin - Bin2hex</vt:lpstr>
      <vt:lpstr>Readback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ravi</cp:lastModifiedBy>
  <dcterms:created xsi:type="dcterms:W3CDTF">2019-10-18T20:29:22Z</dcterms:created>
  <dcterms:modified xsi:type="dcterms:W3CDTF">2020-12-10T04:12:46Z</dcterms:modified>
</cp:coreProperties>
</file>